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. Projects\Outcomes monitoring update\2019 update\Environment\"/>
    </mc:Choice>
  </mc:AlternateContent>
  <bookViews>
    <workbookView xWindow="-105" yWindow="-105" windowWidth="23250" windowHeight="12570"/>
  </bookViews>
  <sheets>
    <sheet name="Solid Waste by Council" sheetId="1" r:id="rId1"/>
    <sheet name="% divert from landfill for web" sheetId="3" r:id="rId2"/>
    <sheet name="Waste by Type 2018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C3" i="3" l="1"/>
  <c r="C4" i="3"/>
  <c r="C5" i="3"/>
  <c r="C6" i="3"/>
  <c r="C7" i="3"/>
  <c r="C8" i="3"/>
  <c r="C9" i="3"/>
  <c r="C10" i="3"/>
  <c r="C11" i="3"/>
  <c r="C12" i="3"/>
  <c r="C13" i="3"/>
  <c r="C2" i="3"/>
  <c r="N6" i="1"/>
  <c r="N7" i="1"/>
  <c r="N8" i="1"/>
  <c r="N9" i="1"/>
  <c r="N10" i="1"/>
  <c r="N11" i="1"/>
  <c r="N12" i="1"/>
  <c r="N13" i="1"/>
  <c r="N14" i="1"/>
  <c r="N15" i="1"/>
  <c r="N16" i="1"/>
  <c r="N5" i="1"/>
  <c r="G6" i="1"/>
  <c r="G7" i="1"/>
  <c r="G8" i="1"/>
  <c r="G9" i="1"/>
  <c r="G10" i="1"/>
  <c r="G11" i="1"/>
  <c r="G12" i="1"/>
  <c r="G13" i="1"/>
  <c r="G14" i="1"/>
  <c r="G15" i="1"/>
  <c r="G16" i="1"/>
  <c r="G5" i="1"/>
  <c r="H16" i="1" l="1"/>
  <c r="F16" i="1"/>
  <c r="O16" i="1"/>
  <c r="M16" i="1"/>
  <c r="E2" i="4" l="1"/>
  <c r="D2" i="4"/>
  <c r="C2" i="4"/>
  <c r="B2" i="4"/>
  <c r="B13" i="3"/>
  <c r="M5" i="1" l="1"/>
  <c r="O5" i="1" s="1"/>
  <c r="M6" i="1" l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F6" i="1" l="1"/>
  <c r="F10" i="1"/>
  <c r="F14" i="1"/>
  <c r="F9" i="1"/>
  <c r="F13" i="1"/>
  <c r="F8" i="1"/>
  <c r="H8" i="1" s="1"/>
  <c r="B5" i="3" s="1"/>
  <c r="F12" i="1"/>
  <c r="F7" i="1"/>
  <c r="F11" i="1"/>
  <c r="H11" i="1" s="1"/>
  <c r="B8" i="3" s="1"/>
  <c r="F15" i="1"/>
  <c r="H15" i="1" s="1"/>
  <c r="B12" i="3" s="1"/>
  <c r="H7" i="1" l="1"/>
  <c r="B4" i="3" s="1"/>
  <c r="H12" i="1"/>
  <c r="B9" i="3" s="1"/>
  <c r="H13" i="1"/>
  <c r="B10" i="3" s="1"/>
  <c r="H9" i="1"/>
  <c r="B6" i="3" s="1"/>
  <c r="H5" i="1"/>
  <c r="B2" i="3" s="1"/>
  <c r="H10" i="1"/>
  <c r="B7" i="3" s="1"/>
  <c r="H14" i="1"/>
  <c r="B11" i="3" s="1"/>
  <c r="H6" i="1"/>
  <c r="B3" i="3" s="1"/>
</calcChain>
</file>

<file path=xl/comments1.xml><?xml version="1.0" encoding="utf-8"?>
<comments xmlns="http://schemas.openxmlformats.org/spreadsheetml/2006/main">
  <authors>
    <author>IM&amp;CT</author>
    <author>Gillard, Grant</author>
    <author>Hamilton, Ashleigh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>Updated 3/9/15 to exclude EQ waste to Burwood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>This is for Kate Valley waste only. Burwood landfill took 71,749.3 tonnes FY16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The 2016 and 2017 figures are based on cubic metres, and have been converted to tonnes. These are ESTIMATES, with around 10% deviation. </t>
        </r>
      </text>
    </comment>
    <comment ref="E15" authorId="2" shapeId="0">
      <text>
        <r>
          <rPr>
            <sz val="9"/>
            <color indexed="81"/>
            <rFont val="Tahoma"/>
            <family val="2"/>
          </rPr>
          <t>Note:The 2016 and 2017 figures are based on cubic metres, and have been converted to tonnes. These are ESTIMATES, with around 10% deviation</t>
        </r>
      </text>
    </comment>
  </commentList>
</comments>
</file>

<file path=xl/sharedStrings.xml><?xml version="1.0" encoding="utf-8"?>
<sst xmlns="http://schemas.openxmlformats.org/spreadsheetml/2006/main" count="29" uniqueCount="19">
  <si>
    <t>June Year</t>
  </si>
  <si>
    <t>Landfill</t>
  </si>
  <si>
    <t>Greenwaste</t>
  </si>
  <si>
    <t>Recycling</t>
  </si>
  <si>
    <t>Cleanfill</t>
  </si>
  <si>
    <t>Selwyn</t>
  </si>
  <si>
    <t>greenwaste</t>
  </si>
  <si>
    <t>recycling</t>
  </si>
  <si>
    <t>cleanfill</t>
  </si>
  <si>
    <t>Total</t>
  </si>
  <si>
    <t>June year</t>
  </si>
  <si>
    <t>Christchurch</t>
  </si>
  <si>
    <t>Chch</t>
  </si>
  <si>
    <t>Waste Type</t>
  </si>
  <si>
    <t>Christchurch City</t>
  </si>
  <si>
    <t>Total Diverted</t>
  </si>
  <si>
    <t>Solid Waste by Type (Tonnes/Year)</t>
  </si>
  <si>
    <t>*% diverted excludes Cleanfill</t>
  </si>
  <si>
    <t>% Diverted*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</si>
</sst>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1" fillId="0" borderId="3" xfId="0" applyNumberFormat="1" applyFont="1" applyBorder="1"/>
    <xf numFmtId="3" fontId="1" fillId="0" borderId="0" xfId="0" applyNumberFormat="1" applyFont="1" applyBorder="1"/>
    <xf numFmtId="1" fontId="0" fillId="0" borderId="0" xfId="0" applyNumberForma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3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7" xfId="0" applyNumberFormat="1" applyFont="1" applyBorder="1"/>
    <xf numFmtId="1" fontId="1" fillId="0" borderId="2" xfId="0" applyNumberFormat="1" applyFont="1" applyBorder="1"/>
    <xf numFmtId="3" fontId="6" fillId="0" borderId="7" xfId="0" applyNumberFormat="1" applyFont="1" applyFill="1" applyBorder="1"/>
    <xf numFmtId="3" fontId="6" fillId="0" borderId="0" xfId="0" applyNumberFormat="1" applyFont="1" applyFill="1" applyBorder="1"/>
    <xf numFmtId="164" fontId="6" fillId="0" borderId="2" xfId="0" applyNumberFormat="1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1" fontId="1" fillId="0" borderId="10" xfId="0" applyNumberFormat="1" applyFont="1" applyBorder="1"/>
    <xf numFmtId="43" fontId="1" fillId="0" borderId="0" xfId="0" applyNumberFormat="1" applyFont="1"/>
    <xf numFmtId="3" fontId="7" fillId="0" borderId="0" xfId="0" applyNumberFormat="1" applyFont="1"/>
    <xf numFmtId="3" fontId="6" fillId="0" borderId="11" xfId="0" applyNumberFormat="1" applyFont="1" applyFill="1" applyBorder="1"/>
    <xf numFmtId="3" fontId="6" fillId="0" borderId="12" xfId="0" applyNumberFormat="1" applyFont="1" applyFill="1" applyBorder="1"/>
    <xf numFmtId="164" fontId="6" fillId="0" borderId="13" xfId="0" applyNumberFormat="1" applyFont="1" applyFill="1" applyBorder="1"/>
    <xf numFmtId="3" fontId="1" fillId="0" borderId="14" xfId="0" applyNumberFormat="1" applyFont="1" applyBorder="1"/>
    <xf numFmtId="3" fontId="1" fillId="0" borderId="12" xfId="0" applyNumberFormat="1" applyFont="1" applyBorder="1"/>
    <xf numFmtId="1" fontId="1" fillId="0" borderId="13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Fill="1" applyBorder="1"/>
    <xf numFmtId="164" fontId="6" fillId="2" borderId="10" xfId="0" applyNumberFormat="1" applyFont="1" applyFill="1" applyBorder="1"/>
    <xf numFmtId="3" fontId="1" fillId="0" borderId="15" xfId="0" applyNumberFormat="1" applyFont="1" applyBorder="1"/>
    <xf numFmtId="3" fontId="1" fillId="0" borderId="11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6" fillId="0" borderId="1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Plew" id="{5970CB4A-37EB-4BCC-B610-3E48BAE60106}" userId="8c89bf2f2aa67e7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F28" sqref="F28"/>
    </sheetView>
  </sheetViews>
  <sheetFormatPr defaultColWidth="9.140625" defaultRowHeight="12" x14ac:dyDescent="0.2"/>
  <cols>
    <col min="1" max="1" width="8.85546875" style="1" bestFit="1" customWidth="1"/>
    <col min="2" max="2" width="9.42578125" style="1" bestFit="1" customWidth="1"/>
    <col min="3" max="3" width="10.85546875" style="1" bestFit="1" customWidth="1"/>
    <col min="4" max="4" width="9.140625" style="1"/>
    <col min="5" max="5" width="11.28515625" style="1" customWidth="1"/>
    <col min="6" max="16384" width="9.140625" style="1"/>
  </cols>
  <sheetData>
    <row r="1" spans="1:15" ht="15.75" x14ac:dyDescent="0.25">
      <c r="A1" s="7" t="s">
        <v>16</v>
      </c>
    </row>
    <row r="3" spans="1:15" ht="12.75" customHeight="1" x14ac:dyDescent="0.2">
      <c r="A3" s="2"/>
      <c r="B3" s="41" t="s">
        <v>14</v>
      </c>
      <c r="C3" s="42"/>
      <c r="D3" s="42"/>
      <c r="E3" s="42"/>
      <c r="F3" s="42"/>
      <c r="G3" s="42"/>
      <c r="H3" s="43"/>
      <c r="I3" s="41" t="s">
        <v>5</v>
      </c>
      <c r="J3" s="42"/>
      <c r="K3" s="42"/>
      <c r="L3" s="42"/>
      <c r="M3" s="42"/>
      <c r="N3" s="42"/>
      <c r="O3" s="43"/>
    </row>
    <row r="4" spans="1:15" ht="24" x14ac:dyDescent="0.2">
      <c r="A4" s="3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10" t="s">
        <v>9</v>
      </c>
      <c r="G4" s="10" t="s">
        <v>15</v>
      </c>
      <c r="H4" s="12" t="s">
        <v>18</v>
      </c>
      <c r="I4" s="13" t="s">
        <v>1</v>
      </c>
      <c r="J4" s="11" t="s">
        <v>6</v>
      </c>
      <c r="K4" s="11" t="s">
        <v>7</v>
      </c>
      <c r="L4" s="11" t="s">
        <v>8</v>
      </c>
      <c r="M4" s="10" t="s">
        <v>9</v>
      </c>
      <c r="N4" s="10" t="s">
        <v>15</v>
      </c>
      <c r="O4" s="12" t="s">
        <v>18</v>
      </c>
    </row>
    <row r="5" spans="1:15" x14ac:dyDescent="0.2">
      <c r="A5" s="37">
        <v>2007</v>
      </c>
      <c r="B5" s="24">
        <v>253984.5</v>
      </c>
      <c r="C5" s="25">
        <v>31147.63</v>
      </c>
      <c r="D5" s="25">
        <v>37260.392</v>
      </c>
      <c r="E5" s="26">
        <v>916002.18839999998</v>
      </c>
      <c r="F5" s="27">
        <f>SUM(B5:E5)</f>
        <v>1238394.7104</v>
      </c>
      <c r="G5" s="28">
        <f>SUM(C5:D5)</f>
        <v>68408.021999999997</v>
      </c>
      <c r="H5" s="29">
        <f>G5/F5*100</f>
        <v>5.5239271797199692</v>
      </c>
      <c r="I5" s="34">
        <v>10693</v>
      </c>
      <c r="J5" s="28">
        <v>959</v>
      </c>
      <c r="K5" s="28">
        <v>2286</v>
      </c>
      <c r="L5" s="28">
        <v>112</v>
      </c>
      <c r="M5" s="28">
        <f t="shared" ref="M5:M16" si="0">SUM(I5:L5)</f>
        <v>14050</v>
      </c>
      <c r="N5" s="28">
        <f>SUM(J5:K5)</f>
        <v>3245</v>
      </c>
      <c r="O5" s="29">
        <f>N5/M5*100</f>
        <v>23.09608540925267</v>
      </c>
    </row>
    <row r="6" spans="1:15" x14ac:dyDescent="0.2">
      <c r="A6" s="38">
        <v>2008</v>
      </c>
      <c r="B6" s="16">
        <v>249776.9</v>
      </c>
      <c r="C6" s="17">
        <v>28238.86</v>
      </c>
      <c r="D6" s="17">
        <v>39559.184000000001</v>
      </c>
      <c r="E6" s="18">
        <v>905251.10575999995</v>
      </c>
      <c r="F6" s="4">
        <f t="shared" ref="F6:F15" si="1">SUM(B6:E6)</f>
        <v>1222826.0497599998</v>
      </c>
      <c r="G6" s="5">
        <f t="shared" ref="G6:G16" si="2">SUM(C6:D6)</f>
        <v>67798.043999999994</v>
      </c>
      <c r="H6" s="15">
        <f t="shared" ref="H6:H15" si="3">G6/F6*100</f>
        <v>5.5443735446514655</v>
      </c>
      <c r="I6" s="14">
        <v>11260</v>
      </c>
      <c r="J6" s="5">
        <v>1396</v>
      </c>
      <c r="K6" s="5">
        <v>2702</v>
      </c>
      <c r="L6" s="5">
        <v>162</v>
      </c>
      <c r="M6" s="5">
        <f t="shared" si="0"/>
        <v>15520</v>
      </c>
      <c r="N6" s="5">
        <f t="shared" ref="N6:N16" si="4">SUM(J6:K6)</f>
        <v>4098</v>
      </c>
      <c r="O6" s="15">
        <f t="shared" ref="O6:O16" si="5">N6/M6*100</f>
        <v>26.404639175257731</v>
      </c>
    </row>
    <row r="7" spans="1:15" x14ac:dyDescent="0.2">
      <c r="A7" s="39">
        <v>2009</v>
      </c>
      <c r="B7" s="16">
        <v>222690.78</v>
      </c>
      <c r="C7" s="17">
        <v>38286.300000000003</v>
      </c>
      <c r="D7" s="17">
        <v>40744.65</v>
      </c>
      <c r="E7" s="18">
        <v>653448.26527999993</v>
      </c>
      <c r="F7" s="4">
        <f t="shared" si="1"/>
        <v>955169.99527999992</v>
      </c>
      <c r="G7" s="5">
        <f t="shared" si="2"/>
        <v>79030.950000000012</v>
      </c>
      <c r="H7" s="15">
        <f t="shared" si="3"/>
        <v>8.2740193254115741</v>
      </c>
      <c r="I7" s="14">
        <v>10462</v>
      </c>
      <c r="J7" s="5">
        <v>1469</v>
      </c>
      <c r="K7" s="5">
        <v>2936</v>
      </c>
      <c r="L7" s="5">
        <v>140</v>
      </c>
      <c r="M7" s="5">
        <f t="shared" si="0"/>
        <v>15007</v>
      </c>
      <c r="N7" s="5">
        <f t="shared" si="4"/>
        <v>4405</v>
      </c>
      <c r="O7" s="15">
        <f t="shared" si="5"/>
        <v>29.352968614646496</v>
      </c>
    </row>
    <row r="8" spans="1:15" x14ac:dyDescent="0.2">
      <c r="A8" s="39">
        <v>2010</v>
      </c>
      <c r="B8" s="16">
        <v>179206.69</v>
      </c>
      <c r="C8" s="17">
        <v>69604.73</v>
      </c>
      <c r="D8" s="17">
        <v>48366.89</v>
      </c>
      <c r="E8" s="18">
        <v>331767.39999999997</v>
      </c>
      <c r="F8" s="4">
        <f t="shared" si="1"/>
        <v>628945.71</v>
      </c>
      <c r="G8" s="5">
        <f t="shared" si="2"/>
        <v>117971.62</v>
      </c>
      <c r="H8" s="15">
        <f t="shared" si="3"/>
        <v>18.757043433844235</v>
      </c>
      <c r="I8" s="14">
        <v>9959</v>
      </c>
      <c r="J8" s="5">
        <v>1756</v>
      </c>
      <c r="K8" s="5">
        <v>3337</v>
      </c>
      <c r="L8" s="5">
        <v>229</v>
      </c>
      <c r="M8" s="5">
        <f t="shared" si="0"/>
        <v>15281</v>
      </c>
      <c r="N8" s="5">
        <f t="shared" si="4"/>
        <v>5093</v>
      </c>
      <c r="O8" s="15">
        <f t="shared" si="5"/>
        <v>33.328970617106215</v>
      </c>
    </row>
    <row r="9" spans="1:15" x14ac:dyDescent="0.2">
      <c r="A9" s="39">
        <v>2011</v>
      </c>
      <c r="B9" s="16">
        <v>233167.28</v>
      </c>
      <c r="C9" s="17">
        <v>56902.42</v>
      </c>
      <c r="D9" s="17">
        <v>46792.43</v>
      </c>
      <c r="E9" s="18">
        <v>436559.39999999997</v>
      </c>
      <c r="F9" s="4">
        <f t="shared" si="1"/>
        <v>773421.53</v>
      </c>
      <c r="G9" s="5">
        <f t="shared" si="2"/>
        <v>103694.85</v>
      </c>
      <c r="H9" s="15">
        <f t="shared" si="3"/>
        <v>13.407287743851661</v>
      </c>
      <c r="I9" s="14">
        <v>11478</v>
      </c>
      <c r="J9" s="5">
        <v>1986</v>
      </c>
      <c r="K9" s="5">
        <v>3463</v>
      </c>
      <c r="L9" s="5">
        <v>377</v>
      </c>
      <c r="M9" s="5">
        <f t="shared" si="0"/>
        <v>17304</v>
      </c>
      <c r="N9" s="5">
        <f t="shared" si="4"/>
        <v>5449</v>
      </c>
      <c r="O9" s="15">
        <f t="shared" si="5"/>
        <v>31.489828941285253</v>
      </c>
    </row>
    <row r="10" spans="1:15" x14ac:dyDescent="0.2">
      <c r="A10" s="39">
        <v>2012</v>
      </c>
      <c r="B10" s="16">
        <v>207485.95</v>
      </c>
      <c r="C10" s="17">
        <v>68650.3</v>
      </c>
      <c r="D10" s="17">
        <v>47082.240000000005</v>
      </c>
      <c r="E10" s="18">
        <v>592481.81000000006</v>
      </c>
      <c r="F10" s="4">
        <f t="shared" si="1"/>
        <v>915700.3</v>
      </c>
      <c r="G10" s="5">
        <f t="shared" si="2"/>
        <v>115732.54000000001</v>
      </c>
      <c r="H10" s="15">
        <f t="shared" si="3"/>
        <v>12.638691938836322</v>
      </c>
      <c r="I10" s="14">
        <v>11570</v>
      </c>
      <c r="J10" s="5">
        <v>2550</v>
      </c>
      <c r="K10" s="5">
        <v>3962.3</v>
      </c>
      <c r="L10" s="5">
        <v>397</v>
      </c>
      <c r="M10" s="5">
        <f t="shared" si="0"/>
        <v>18479.3</v>
      </c>
      <c r="N10" s="5">
        <f t="shared" si="4"/>
        <v>6512.3</v>
      </c>
      <c r="O10" s="15">
        <f t="shared" si="5"/>
        <v>35.241053503108887</v>
      </c>
    </row>
    <row r="11" spans="1:15" x14ac:dyDescent="0.2">
      <c r="A11" s="39">
        <v>2013</v>
      </c>
      <c r="B11" s="16">
        <v>225502.84</v>
      </c>
      <c r="C11" s="17">
        <v>69522.95</v>
      </c>
      <c r="D11" s="17">
        <v>48109.149999999994</v>
      </c>
      <c r="E11" s="18">
        <v>988432.47</v>
      </c>
      <c r="F11" s="4">
        <f t="shared" si="1"/>
        <v>1331567.4099999999</v>
      </c>
      <c r="G11" s="5">
        <f t="shared" si="2"/>
        <v>117632.09999999999</v>
      </c>
      <c r="H11" s="15">
        <f t="shared" si="3"/>
        <v>8.8341077677772244</v>
      </c>
      <c r="I11" s="14">
        <v>12505</v>
      </c>
      <c r="J11" s="5">
        <v>2909</v>
      </c>
      <c r="K11" s="5">
        <v>4393</v>
      </c>
      <c r="L11" s="5">
        <v>374</v>
      </c>
      <c r="M11" s="5">
        <f t="shared" si="0"/>
        <v>20181</v>
      </c>
      <c r="N11" s="5">
        <f t="shared" si="4"/>
        <v>7302</v>
      </c>
      <c r="O11" s="15">
        <f t="shared" si="5"/>
        <v>36.182547941132746</v>
      </c>
    </row>
    <row r="12" spans="1:15" x14ac:dyDescent="0.2">
      <c r="A12" s="39">
        <v>2014</v>
      </c>
      <c r="B12" s="16">
        <v>267292.40999999997</v>
      </c>
      <c r="C12" s="17">
        <v>74764.160000000003</v>
      </c>
      <c r="D12" s="17">
        <v>48989.140000000007</v>
      </c>
      <c r="E12" s="18">
        <v>1120918.55</v>
      </c>
      <c r="F12" s="4">
        <f t="shared" si="1"/>
        <v>1511964.26</v>
      </c>
      <c r="G12" s="5">
        <f t="shared" si="2"/>
        <v>123753.30000000002</v>
      </c>
      <c r="H12" s="15">
        <f t="shared" si="3"/>
        <v>8.1849355354471154</v>
      </c>
      <c r="I12" s="14">
        <v>14240</v>
      </c>
      <c r="J12" s="5">
        <v>3869</v>
      </c>
      <c r="K12" s="5">
        <v>4802</v>
      </c>
      <c r="L12" s="5">
        <v>503</v>
      </c>
      <c r="M12" s="5">
        <f t="shared" si="0"/>
        <v>23414</v>
      </c>
      <c r="N12" s="5">
        <f t="shared" si="4"/>
        <v>8671</v>
      </c>
      <c r="O12" s="15">
        <f t="shared" si="5"/>
        <v>37.033398821218071</v>
      </c>
    </row>
    <row r="13" spans="1:15" x14ac:dyDescent="0.2">
      <c r="A13" s="39">
        <v>2015</v>
      </c>
      <c r="B13" s="16">
        <v>309534.09999999998</v>
      </c>
      <c r="C13" s="17">
        <v>66164.600000000006</v>
      </c>
      <c r="D13" s="17">
        <v>48734.83</v>
      </c>
      <c r="E13" s="18">
        <v>1066294.73</v>
      </c>
      <c r="F13" s="4">
        <f t="shared" si="1"/>
        <v>1490728.26</v>
      </c>
      <c r="G13" s="5">
        <f t="shared" si="2"/>
        <v>114899.43000000001</v>
      </c>
      <c r="H13" s="15">
        <f t="shared" si="3"/>
        <v>7.7076039331272899</v>
      </c>
      <c r="I13" s="14">
        <v>17170</v>
      </c>
      <c r="J13" s="5">
        <v>4021</v>
      </c>
      <c r="K13" s="5">
        <v>4934</v>
      </c>
      <c r="L13" s="5">
        <v>647</v>
      </c>
      <c r="M13" s="5">
        <f t="shared" si="0"/>
        <v>26772</v>
      </c>
      <c r="N13" s="5">
        <f t="shared" si="4"/>
        <v>8955</v>
      </c>
      <c r="O13" s="15">
        <f t="shared" si="5"/>
        <v>33.449125952487677</v>
      </c>
    </row>
    <row r="14" spans="1:15" x14ac:dyDescent="0.2">
      <c r="A14" s="39">
        <v>2016</v>
      </c>
      <c r="B14" s="16">
        <v>297147.18</v>
      </c>
      <c r="C14" s="17">
        <v>70009</v>
      </c>
      <c r="D14" s="17">
        <v>46047</v>
      </c>
      <c r="E14" s="18">
        <v>1009405.066974</v>
      </c>
      <c r="F14" s="4">
        <f>SUM(B14:E14)</f>
        <v>1422608.246974</v>
      </c>
      <c r="G14" s="5">
        <f t="shared" si="2"/>
        <v>116056</v>
      </c>
      <c r="H14" s="15">
        <f t="shared" si="3"/>
        <v>8.1579732330991526</v>
      </c>
      <c r="I14" s="14">
        <v>18453</v>
      </c>
      <c r="J14" s="5">
        <v>4862</v>
      </c>
      <c r="K14" s="5">
        <v>5584</v>
      </c>
      <c r="L14" s="5">
        <v>1273</v>
      </c>
      <c r="M14" s="5">
        <f t="shared" si="0"/>
        <v>30172</v>
      </c>
      <c r="N14" s="5">
        <f t="shared" si="4"/>
        <v>10446</v>
      </c>
      <c r="O14" s="15">
        <f t="shared" si="5"/>
        <v>34.621503380617789</v>
      </c>
    </row>
    <row r="15" spans="1:15" x14ac:dyDescent="0.2">
      <c r="A15" s="39">
        <v>2017</v>
      </c>
      <c r="B15" s="16">
        <v>299524</v>
      </c>
      <c r="C15" s="17">
        <v>74880</v>
      </c>
      <c r="D15" s="17">
        <v>46250</v>
      </c>
      <c r="E15" s="18">
        <v>842782.75167999999</v>
      </c>
      <c r="F15" s="4">
        <f t="shared" si="1"/>
        <v>1263436.75168</v>
      </c>
      <c r="G15" s="5">
        <f t="shared" si="2"/>
        <v>121130</v>
      </c>
      <c r="H15" s="15">
        <f t="shared" si="3"/>
        <v>9.5873418150083616</v>
      </c>
      <c r="I15" s="14">
        <v>19203</v>
      </c>
      <c r="J15" s="5">
        <v>5879</v>
      </c>
      <c r="K15" s="5">
        <v>5600</v>
      </c>
      <c r="L15" s="5">
        <v>1404</v>
      </c>
      <c r="M15" s="5">
        <f t="shared" si="0"/>
        <v>32086</v>
      </c>
      <c r="N15" s="5">
        <f t="shared" si="4"/>
        <v>11479</v>
      </c>
      <c r="O15" s="15">
        <f t="shared" si="5"/>
        <v>35.775727731721005</v>
      </c>
    </row>
    <row r="16" spans="1:15" x14ac:dyDescent="0.2">
      <c r="A16" s="40">
        <v>2018</v>
      </c>
      <c r="B16" s="30">
        <v>282147</v>
      </c>
      <c r="C16" s="31">
        <v>80002</v>
      </c>
      <c r="D16" s="31">
        <v>44067</v>
      </c>
      <c r="E16" s="32">
        <v>0</v>
      </c>
      <c r="F16" s="33">
        <f>SUM(B16:E16)</f>
        <v>406216</v>
      </c>
      <c r="G16" s="20">
        <f t="shared" si="2"/>
        <v>124069</v>
      </c>
      <c r="H16" s="21">
        <f>G16/F16*100</f>
        <v>30.542617720621539</v>
      </c>
      <c r="I16" s="19">
        <v>18646</v>
      </c>
      <c r="J16" s="20">
        <v>6963</v>
      </c>
      <c r="K16" s="20">
        <v>5653</v>
      </c>
      <c r="L16" s="20">
        <v>1017</v>
      </c>
      <c r="M16" s="20">
        <f t="shared" si="0"/>
        <v>32279</v>
      </c>
      <c r="N16" s="20">
        <f t="shared" si="4"/>
        <v>12616</v>
      </c>
      <c r="O16" s="21">
        <f t="shared" si="5"/>
        <v>39.08423433191858</v>
      </c>
    </row>
    <row r="18" spans="1:5" x14ac:dyDescent="0.2">
      <c r="A18" s="1" t="s">
        <v>17</v>
      </c>
      <c r="E18" s="22"/>
    </row>
  </sheetData>
  <mergeCells count="2">
    <mergeCell ref="B3:H3"/>
    <mergeCell ref="I3:O3"/>
  </mergeCells>
  <pageMargins left="0.7" right="0.7" top="0.75" bottom="0.75" header="0.3" footer="0.3"/>
  <pageSetup paperSize="9" orientation="portrait" horizontalDpi="0" verticalDpi="0" r:id="rId1"/>
  <ignoredErrors>
    <ignoredError sqref="N5 N6:N16 F5:G1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16" sqref="F16"/>
    </sheetView>
  </sheetViews>
  <sheetFormatPr defaultRowHeight="15" x14ac:dyDescent="0.25"/>
  <sheetData>
    <row r="1" spans="1:3" x14ac:dyDescent="0.25">
      <c r="A1" t="s">
        <v>10</v>
      </c>
      <c r="B1" t="s">
        <v>11</v>
      </c>
      <c r="C1" t="s">
        <v>5</v>
      </c>
    </row>
    <row r="2" spans="1:3" x14ac:dyDescent="0.25">
      <c r="A2">
        <v>2007</v>
      </c>
      <c r="B2" s="6">
        <f>'Solid Waste by Council'!H5</f>
        <v>5.5239271797199692</v>
      </c>
      <c r="C2" s="6">
        <f>'Solid Waste by Council'!O5</f>
        <v>23.09608540925267</v>
      </c>
    </row>
    <row r="3" spans="1:3" x14ac:dyDescent="0.25">
      <c r="A3">
        <v>2008</v>
      </c>
      <c r="B3" s="6">
        <f>'Solid Waste by Council'!H6</f>
        <v>5.5443735446514655</v>
      </c>
      <c r="C3" s="6">
        <f>'Solid Waste by Council'!O6</f>
        <v>26.404639175257731</v>
      </c>
    </row>
    <row r="4" spans="1:3" x14ac:dyDescent="0.25">
      <c r="A4">
        <v>2009</v>
      </c>
      <c r="B4" s="6">
        <f>'Solid Waste by Council'!H7</f>
        <v>8.2740193254115741</v>
      </c>
      <c r="C4" s="6">
        <f>'Solid Waste by Council'!O7</f>
        <v>29.352968614646496</v>
      </c>
    </row>
    <row r="5" spans="1:3" x14ac:dyDescent="0.25">
      <c r="A5">
        <v>2010</v>
      </c>
      <c r="B5" s="6">
        <f>'Solid Waste by Council'!H8</f>
        <v>18.757043433844235</v>
      </c>
      <c r="C5" s="6">
        <f>'Solid Waste by Council'!O8</f>
        <v>33.328970617106215</v>
      </c>
    </row>
    <row r="6" spans="1:3" x14ac:dyDescent="0.25">
      <c r="A6">
        <v>2011</v>
      </c>
      <c r="B6" s="6">
        <f>'Solid Waste by Council'!H9</f>
        <v>13.407287743851661</v>
      </c>
      <c r="C6" s="6">
        <f>'Solid Waste by Council'!O9</f>
        <v>31.489828941285253</v>
      </c>
    </row>
    <row r="7" spans="1:3" x14ac:dyDescent="0.25">
      <c r="A7">
        <v>2012</v>
      </c>
      <c r="B7" s="6">
        <f>'Solid Waste by Council'!H10</f>
        <v>12.638691938836322</v>
      </c>
      <c r="C7" s="6">
        <f>'Solid Waste by Council'!O10</f>
        <v>35.241053503108887</v>
      </c>
    </row>
    <row r="8" spans="1:3" x14ac:dyDescent="0.25">
      <c r="A8">
        <v>2013</v>
      </c>
      <c r="B8" s="6">
        <f>'Solid Waste by Council'!H11</f>
        <v>8.8341077677772244</v>
      </c>
      <c r="C8" s="6">
        <f>'Solid Waste by Council'!O11</f>
        <v>36.182547941132746</v>
      </c>
    </row>
    <row r="9" spans="1:3" x14ac:dyDescent="0.25">
      <c r="A9">
        <v>2014</v>
      </c>
      <c r="B9" s="6">
        <f>'Solid Waste by Council'!H12</f>
        <v>8.1849355354471154</v>
      </c>
      <c r="C9" s="6">
        <f>'Solid Waste by Council'!O12</f>
        <v>37.033398821218071</v>
      </c>
    </row>
    <row r="10" spans="1:3" x14ac:dyDescent="0.25">
      <c r="A10">
        <v>2015</v>
      </c>
      <c r="B10" s="6">
        <f>'Solid Waste by Council'!H13</f>
        <v>7.7076039331272899</v>
      </c>
      <c r="C10" s="6">
        <f>'Solid Waste by Council'!O13</f>
        <v>33.449125952487677</v>
      </c>
    </row>
    <row r="11" spans="1:3" x14ac:dyDescent="0.25">
      <c r="A11">
        <v>2016</v>
      </c>
      <c r="B11" s="6">
        <f>'Solid Waste by Council'!H14</f>
        <v>8.1579732330991526</v>
      </c>
      <c r="C11" s="6">
        <f>'Solid Waste by Council'!O14</f>
        <v>34.621503380617789</v>
      </c>
    </row>
    <row r="12" spans="1:3" x14ac:dyDescent="0.25">
      <c r="A12">
        <v>2017</v>
      </c>
      <c r="B12" s="6">
        <f>'Solid Waste by Council'!H15</f>
        <v>9.5873418150083616</v>
      </c>
      <c r="C12" s="6">
        <f>'Solid Waste by Council'!O15</f>
        <v>35.775727731721005</v>
      </c>
    </row>
    <row r="13" spans="1:3" x14ac:dyDescent="0.25">
      <c r="A13">
        <v>2018</v>
      </c>
      <c r="B13" s="6">
        <f>'Solid Waste by Council'!H16</f>
        <v>30.542617720621539</v>
      </c>
      <c r="C13" s="6">
        <f>'Solid Waste by Council'!O16</f>
        <v>39.08423433191858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11" sqref="D11"/>
    </sheetView>
  </sheetViews>
  <sheetFormatPr defaultRowHeight="15" x14ac:dyDescent="0.25"/>
  <cols>
    <col min="1" max="1" width="18.140625" customWidth="1"/>
    <col min="3" max="3" width="11.42578125" customWidth="1"/>
  </cols>
  <sheetData>
    <row r="1" spans="1:5" ht="30" x14ac:dyDescent="0.25">
      <c r="A1" s="35" t="s">
        <v>13</v>
      </c>
      <c r="B1" s="36" t="s">
        <v>1</v>
      </c>
      <c r="C1" s="36" t="s">
        <v>2</v>
      </c>
      <c r="D1" s="36" t="s">
        <v>3</v>
      </c>
      <c r="E1" s="36" t="s">
        <v>4</v>
      </c>
    </row>
    <row r="2" spans="1:5" x14ac:dyDescent="0.25">
      <c r="A2" t="s">
        <v>12</v>
      </c>
      <c r="B2" s="23">
        <f>'Solid Waste by Council'!B16</f>
        <v>282147</v>
      </c>
      <c r="C2" s="23">
        <f>'Solid Waste by Council'!C16</f>
        <v>80002</v>
      </c>
      <c r="D2" s="23">
        <f>'Solid Waste by Council'!D16</f>
        <v>44067</v>
      </c>
      <c r="E2" s="23">
        <f>'Solid Waste by Council'!E16</f>
        <v>0</v>
      </c>
    </row>
    <row r="3" spans="1:5" x14ac:dyDescent="0.25">
      <c r="A3" t="s">
        <v>5</v>
      </c>
      <c r="B3" s="5">
        <v>18646</v>
      </c>
      <c r="C3" s="5">
        <v>6963</v>
      </c>
      <c r="D3" s="5">
        <v>5653</v>
      </c>
      <c r="E3" s="5">
        <v>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Solid Waste by Council</vt:lpstr>
      <vt:lpstr>% divert from landfill for web</vt:lpstr>
      <vt:lpstr>Waste by Type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Grabner-Thornley, Nadja</cp:lastModifiedBy>
  <dcterms:created xsi:type="dcterms:W3CDTF">2018-07-08T23:53:40Z</dcterms:created>
  <dcterms:modified xsi:type="dcterms:W3CDTF">2019-06-03T22:59:30Z</dcterms:modified>
</cp:coreProperties>
</file>